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E:\ІРА\запити відповіді\"/>
    </mc:Choice>
  </mc:AlternateContent>
  <bookViews>
    <workbookView xWindow="450" yWindow="495" windowWidth="20760" windowHeight="11685"/>
  </bookViews>
  <sheets>
    <sheet name="Заявка" sheetId="1" r:id="rId1"/>
  </sheets>
  <definedNames>
    <definedName name="_xlnm._FilterDatabase" localSheetId="0" hidden="1">Заявка!$A$6:$J$107</definedName>
  </definedNames>
  <calcPr calcId="152511"/>
</workbook>
</file>

<file path=xl/calcChain.xml><?xml version="1.0" encoding="utf-8"?>
<calcChain xmlns="http://schemas.openxmlformats.org/spreadsheetml/2006/main">
  <c r="R13" i="1" l="1"/>
  <c r="V13" i="1" s="1"/>
  <c r="T14" i="1"/>
  <c r="P14" i="1"/>
  <c r="O14" i="1"/>
  <c r="M14" i="1"/>
  <c r="L14" i="1"/>
  <c r="K14" i="1"/>
  <c r="U13" i="1"/>
  <c r="Q13" i="1"/>
  <c r="W12" i="1"/>
  <c r="V12" i="1"/>
  <c r="U12" i="1"/>
  <c r="S12" i="1"/>
  <c r="R12" i="1"/>
  <c r="Q12" i="1"/>
  <c r="U11" i="1"/>
  <c r="R11" i="1"/>
  <c r="V11" i="1" s="1"/>
  <c r="Q11" i="1"/>
  <c r="W10" i="1"/>
  <c r="V10" i="1"/>
  <c r="U10" i="1"/>
  <c r="S10" i="1"/>
  <c r="R10" i="1"/>
  <c r="Q10" i="1"/>
  <c r="W9" i="1"/>
  <c r="V9" i="1"/>
  <c r="U9" i="1"/>
  <c r="S9" i="1"/>
  <c r="R9" i="1"/>
  <c r="Q9" i="1"/>
  <c r="U8" i="1"/>
  <c r="R8" i="1"/>
  <c r="S8" i="1" s="1"/>
  <c r="Q8" i="1"/>
  <c r="U14" i="1" l="1"/>
  <c r="U16" i="1" s="1"/>
  <c r="S13" i="1"/>
  <c r="W13" i="1" s="1"/>
  <c r="S11" i="1"/>
  <c r="W11" i="1" s="1"/>
  <c r="W8" i="1"/>
  <c r="R14" i="1"/>
  <c r="V14" i="1" s="1"/>
  <c r="V8" i="1"/>
  <c r="S14" i="1" l="1"/>
  <c r="W14" i="1" s="1"/>
</calcChain>
</file>

<file path=xl/sharedStrings.xml><?xml version="1.0" encoding="utf-8"?>
<sst xmlns="http://schemas.openxmlformats.org/spreadsheetml/2006/main" count="76" uniqueCount="48">
  <si>
    <t>Заявка регіонів на закупівлю лікарських засобів та медичних виробів за кошти державного бюджету 2018 року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медикаментів та дрібного лабораторного інвентарю для забезпечення проведення лікування безплідності жінок методами допоміжних репродуктивних технологій»</t>
  </si>
  <si>
    <t>ІНДИКАТОРИ ПОМИЛКИ</t>
  </si>
  <si>
    <t>№</t>
  </si>
  <si>
    <t>Область</t>
  </si>
  <si>
    <t>Напрям</t>
  </si>
  <si>
    <t>Піднапрям</t>
  </si>
  <si>
    <t>Розділ піднапряму</t>
  </si>
  <si>
    <t>Міжнародна непатентована назва лікарського засобу / Назва медичного виробу</t>
  </si>
  <si>
    <t>Форма випуску</t>
  </si>
  <si>
    <t>Дозування</t>
  </si>
  <si>
    <t>Одиниця виміру</t>
  </si>
  <si>
    <t>Орієнтовна ціна за одиницю</t>
  </si>
  <si>
    <t>Залишки станом на</t>
  </si>
  <si>
    <t>Очікувані поставки</t>
  </si>
  <si>
    <t>Річний обсяг 100% потреби</t>
  </si>
  <si>
    <t>Розрахункове середньомісячне використання</t>
  </si>
  <si>
    <t xml:space="preserve">Річний обсяг 100% потреби за виключенням наявних залишків та очікуваних поставок </t>
  </si>
  <si>
    <t>Потреба з урахуванням обсягу фінансування на 2018 бюджетний рік</t>
  </si>
  <si>
    <t>% забезпечення річної 100%-потреби згідно наявного обсягу фінансування на 2018 бюджетний рік</t>
  </si>
  <si>
    <t>Всього</t>
  </si>
  <si>
    <t>В тому числі за кошти місцевого бюджету та інших джерел фінансування</t>
  </si>
  <si>
    <t>З них кількість одиниць, термін придатності яких до 6 місяців</t>
  </si>
  <si>
    <t>грн</t>
  </si>
  <si>
    <t>кількість одиниць</t>
  </si>
  <si>
    <t>термін придатності</t>
  </si>
  <si>
    <t>% (у кількісному вираженні)</t>
  </si>
  <si>
    <t>% (у грошовому вираженні)</t>
  </si>
  <si>
    <t>(16/12 місяців)</t>
  </si>
  <si>
    <t>(16-15-11)</t>
  </si>
  <si>
    <t>(18*10)</t>
  </si>
  <si>
    <t>(20*10)</t>
  </si>
  <si>
    <t>(20/18)</t>
  </si>
  <si>
    <t>(21/19)</t>
  </si>
  <si>
    <t>Розсіяний склероз</t>
  </si>
  <si>
    <t>Інтерферон бета 1-b</t>
  </si>
  <si>
    <t>ампули, флакони, шприци</t>
  </si>
  <si>
    <t>9 600 000 МО (0,3 мг)</t>
  </si>
  <si>
    <t>Інтерферон бета 1-а</t>
  </si>
  <si>
    <t>6 000 000 МО (30 мкг)</t>
  </si>
  <si>
    <t>12 000 000 МО (44 мкг)</t>
  </si>
  <si>
    <t>Глатирамеру ацетат</t>
  </si>
  <si>
    <t>40 мг</t>
  </si>
  <si>
    <t>20 мг</t>
  </si>
  <si>
    <t>Метилпреднізолон</t>
  </si>
  <si>
    <t>1000 мг</t>
  </si>
  <si>
    <t>Разом:</t>
  </si>
  <si>
    <t>Виділені кошти на поточний бюджетний рік, грн:</t>
  </si>
  <si>
    <t>Різниця між виділеними коштами та потребою з урахуванням обсягу фінансування, 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</si>
</sst>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13" x14ac:knownFonts="1">
    <font>
      <sz val="11"/>
      <color rgb="FF000000"/>
      <name val="Calibri"/>
    </font>
    <font>
      <b/>
      <sz val="11"/>
      <color indexed="8"/>
      <name val="Times New Roman"/>
    </font>
    <font>
      <sz val="11"/>
      <color indexed="8"/>
      <name val="Times New Roman"/>
    </font>
    <font>
      <b/>
      <sz val="11"/>
      <color indexed="9"/>
      <name val="Times New Roman"/>
    </font>
    <font>
      <b/>
      <sz val="9"/>
      <color indexed="8"/>
      <name val="Times New Roman"/>
    </font>
    <font>
      <b/>
      <i/>
      <sz val="9"/>
      <color indexed="8"/>
      <name val="Times New Roman"/>
    </font>
    <font>
      <sz val="9"/>
      <color indexed="8"/>
      <name val="Times New Roman"/>
    </font>
    <font>
      <b/>
      <sz val="12"/>
      <color indexed="8"/>
      <name val="Times New Roman"/>
    </font>
    <font>
      <sz val="12"/>
      <color indexed="8"/>
      <name val="Times New Roman"/>
    </font>
    <font>
      <b/>
      <sz val="12"/>
      <color indexed="56"/>
      <name val="Times New Roman"/>
    </font>
    <font>
      <b/>
      <i/>
      <sz val="12"/>
      <color indexed="10"/>
      <name val="Times New Roman"/>
    </font>
    <font>
      <b/>
      <i/>
      <sz val="12"/>
      <color indexed="16"/>
      <name val="Times New Roman"/>
    </font>
    <font>
      <b/>
      <sz val="11"/>
      <color indexed="16"/>
      <name val="Times New Roman"/>
    </font>
  </fonts>
  <fills count="6">
    <fill>
      <patternFill patternType="none"/>
    </fill>
    <fill>
      <patternFill patternType="gray125"/>
    </fill>
    <fill>
      <patternFill patternType="solid">
        <fgColor indexed="29"/>
        <bgColor indexed="29"/>
      </patternFill>
    </fill>
    <fill>
      <patternFill patternType="solid">
        <fgColor indexed="8"/>
        <bgColor indexed="8"/>
      </patternFill>
    </fill>
    <fill>
      <patternFill patternType="solid">
        <fgColor indexed="9"/>
        <bgColor indexed="9"/>
      </patternFill>
    </fill>
    <fill>
      <patternFill patternType="solid">
        <fgColor indexed="57"/>
        <bgColor indexed="57"/>
      </patternFill>
    </fill>
  </fills>
  <borders count="38">
    <border>
      <left/>
      <right/>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medium">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9"/>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right style="thin">
        <color indexed="8"/>
      </right>
      <top style="medium">
        <color indexed="8"/>
      </top>
      <bottom/>
      <diagonal/>
    </border>
    <border>
      <left/>
      <right/>
      <top style="medium">
        <color indexed="8"/>
      </top>
      <bottom/>
      <diagonal/>
    </border>
    <border>
      <left/>
      <right/>
      <top/>
      <bottom style="thin">
        <color indexed="8"/>
      </bottom>
      <diagonal/>
    </border>
  </borders>
  <cellStyleXfs count="1">
    <xf numFmtId="0" fontId="0" fillId="0" borderId="0"/>
  </cellStyleXfs>
  <cellXfs count="105">
    <xf numFmtId="0" fontId="0" fillId="0" borderId="0" xfId="0" applyFill="1"/>
    <xf numFmtId="0" fontId="1" fillId="0" borderId="0" xfId="0" applyFont="1" applyFill="1" applyAlignment="1">
      <alignment horizontal="center" vertical="center" wrapText="1"/>
    </xf>
    <xf numFmtId="0" fontId="2" fillId="0" borderId="0" xfId="0" applyFont="1" applyFill="1" applyAlignment="1">
      <alignment wrapText="1"/>
    </xf>
    <xf numFmtId="0" fontId="1"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0" xfId="0" applyFont="1" applyFill="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left" vertical="center" wrapText="1"/>
    </xf>
    <xf numFmtId="4" fontId="2" fillId="0" borderId="2" xfId="0" applyNumberFormat="1" applyFont="1" applyFill="1" applyBorder="1" applyAlignment="1">
      <alignment horizontal="center" vertical="center" wrapText="1"/>
    </xf>
    <xf numFmtId="4" fontId="2" fillId="0" borderId="14" xfId="0" applyNumberFormat="1" applyFont="1" applyFill="1" applyBorder="1" applyAlignment="1">
      <alignment horizontal="center" vertical="center"/>
    </xf>
    <xf numFmtId="3" fontId="2" fillId="4" borderId="1"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16"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4" fontId="2" fillId="0" borderId="16" xfId="0" applyNumberFormat="1" applyFont="1" applyFill="1" applyBorder="1" applyAlignment="1">
      <alignment horizontal="center" vertical="center"/>
    </xf>
    <xf numFmtId="0" fontId="7" fillId="0" borderId="12"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13" xfId="0" applyFont="1" applyFill="1" applyBorder="1" applyAlignment="1">
      <alignment vertical="center" wrapText="1"/>
    </xf>
    <xf numFmtId="0" fontId="7" fillId="0" borderId="13" xfId="0" applyFont="1" applyFill="1" applyBorder="1" applyAlignment="1">
      <alignment vertical="center"/>
    </xf>
    <xf numFmtId="0" fontId="7" fillId="0" borderId="17" xfId="0" applyFont="1" applyFill="1" applyBorder="1" applyAlignment="1">
      <alignment vertical="center" wrapText="1"/>
    </xf>
    <xf numFmtId="3" fontId="7" fillId="0" borderId="12"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wrapText="1"/>
    </xf>
    <xf numFmtId="4" fontId="7" fillId="0" borderId="1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0" xfId="0" applyFont="1" applyFill="1" applyBorder="1" applyAlignment="1">
      <alignment vertical="center" wrapText="1"/>
    </xf>
    <xf numFmtId="0" fontId="9" fillId="0" borderId="20" xfId="0" applyFont="1" applyFill="1" applyBorder="1" applyAlignment="1">
      <alignment vertical="center"/>
    </xf>
    <xf numFmtId="0" fontId="9" fillId="0" borderId="21" xfId="0" applyFont="1" applyFill="1" applyBorder="1" applyAlignment="1">
      <alignment vertical="center" wrapText="1"/>
    </xf>
    <xf numFmtId="3" fontId="8" fillId="0" borderId="19" xfId="0" applyNumberFormat="1" applyFont="1" applyFill="1" applyBorder="1" applyAlignment="1">
      <alignment horizontal="center" vertical="center" wrapText="1"/>
    </xf>
    <xf numFmtId="3" fontId="8" fillId="0" borderId="20" xfId="0" applyNumberFormat="1" applyFont="1" applyFill="1" applyBorder="1" applyAlignment="1">
      <alignment horizontal="center" vertical="center" wrapText="1"/>
    </xf>
    <xf numFmtId="3" fontId="8" fillId="0" borderId="22" xfId="0" applyNumberFormat="1" applyFont="1" applyFill="1" applyBorder="1" applyAlignment="1">
      <alignment horizontal="center" vertical="center" wrapText="1"/>
    </xf>
    <xf numFmtId="3" fontId="8" fillId="0" borderId="23" xfId="0" applyNumberFormat="1" applyFont="1" applyFill="1" applyBorder="1" applyAlignment="1">
      <alignment horizontal="center" vertical="center" wrapText="1"/>
    </xf>
    <xf numFmtId="4" fontId="9" fillId="5" borderId="20" xfId="0" applyNumberFormat="1" applyFont="1" applyFill="1" applyBorder="1" applyAlignment="1">
      <alignment horizontal="center" vertical="center" wrapText="1"/>
    </xf>
    <xf numFmtId="164" fontId="8" fillId="0" borderId="20" xfId="0" applyNumberFormat="1" applyFon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9" xfId="0" applyFont="1" applyFill="1" applyBorder="1" applyAlignment="1">
      <alignment horizontal="center" vertical="center" wrapText="1"/>
    </xf>
    <xf numFmtId="0" fontId="10" fillId="0" borderId="9" xfId="0" applyFont="1" applyFill="1" applyBorder="1" applyAlignment="1">
      <alignment vertical="center" wrapText="1"/>
    </xf>
    <xf numFmtId="0" fontId="11" fillId="0" borderId="9" xfId="0" applyFont="1" applyFill="1" applyBorder="1" applyAlignment="1">
      <alignment vertical="center" wrapText="1"/>
    </xf>
    <xf numFmtId="0" fontId="11" fillId="0" borderId="9" xfId="0" applyFont="1" applyFill="1" applyBorder="1" applyAlignment="1">
      <alignment vertical="center"/>
    </xf>
    <xf numFmtId="0" fontId="10" fillId="0" borderId="4" xfId="0" applyFont="1" applyFill="1" applyBorder="1" applyAlignment="1">
      <alignment vertical="center" wrapText="1"/>
    </xf>
    <xf numFmtId="3" fontId="8" fillId="0" borderId="8"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4" fontId="11" fillId="0" borderId="9" xfId="0" applyNumberFormat="1" applyFont="1" applyFill="1" applyBorder="1" applyAlignment="1">
      <alignment horizontal="center" vertical="center" wrapText="1"/>
    </xf>
    <xf numFmtId="164" fontId="8" fillId="0" borderId="9" xfId="0" applyNumberFormat="1" applyFont="1" applyFill="1" applyBorder="1" applyAlignment="1">
      <alignment horizontal="center" vertical="center" wrapText="1"/>
    </xf>
    <xf numFmtId="164" fontId="8" fillId="0" borderId="11" xfId="0" applyNumberFormat="1" applyFont="1" applyFill="1" applyBorder="1" applyAlignment="1">
      <alignment horizontal="center" vertical="center" wrapText="1"/>
    </xf>
    <xf numFmtId="0" fontId="2" fillId="0" borderId="0" xfId="0" applyFont="1" applyFill="1" applyAlignment="1">
      <alignment vertical="center" wrapText="1"/>
    </xf>
    <xf numFmtId="3" fontId="2" fillId="0" borderId="2" xfId="0" applyNumberFormat="1" applyFont="1" applyFill="1" applyBorder="1" applyAlignment="1">
      <alignment horizontal="center" vertical="center" wrapText="1"/>
    </xf>
    <xf numFmtId="10" fontId="2" fillId="0" borderId="2"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0" fontId="1" fillId="0" borderId="25" xfId="0" applyFont="1" applyFill="1" applyBorder="1" applyAlignment="1">
      <alignment horizontal="center" vertical="center" wrapText="1"/>
    </xf>
    <xf numFmtId="0" fontId="0" fillId="0" borderId="26" xfId="0" applyFill="1" applyBorder="1"/>
    <xf numFmtId="0" fontId="0" fillId="0" borderId="2" xfId="0" applyFill="1" applyBorder="1"/>
    <xf numFmtId="0" fontId="1" fillId="0" borderId="27" xfId="0" applyFont="1" applyFill="1" applyBorder="1" applyAlignment="1">
      <alignment horizontal="center" vertical="center" wrapText="1"/>
    </xf>
    <xf numFmtId="0" fontId="0" fillId="0" borderId="3" xfId="0" applyFill="1" applyBorder="1"/>
    <xf numFmtId="0" fontId="12" fillId="0" borderId="28" xfId="0" applyFont="1" applyFill="1" applyBorder="1" applyAlignment="1">
      <alignment horizontal="right" vertical="center" wrapText="1"/>
    </xf>
    <xf numFmtId="0" fontId="0" fillId="0" borderId="29" xfId="0" applyFill="1" applyBorder="1"/>
    <xf numFmtId="165" fontId="12" fillId="0" borderId="30" xfId="0" applyNumberFormat="1" applyFont="1" applyFill="1" applyBorder="1" applyAlignment="1">
      <alignment horizontal="left" vertical="center" wrapText="1"/>
    </xf>
    <xf numFmtId="0" fontId="0" fillId="0" borderId="31" xfId="0" applyFill="1" applyBorder="1"/>
    <xf numFmtId="0" fontId="1" fillId="0" borderId="0" xfId="0" applyFont="1" applyFill="1" applyAlignment="1">
      <alignment horizontal="center" vertical="center" wrapText="1"/>
    </xf>
    <xf numFmtId="0" fontId="0" fillId="0" borderId="0" xfId="0" applyFill="1"/>
    <xf numFmtId="0" fontId="1" fillId="0" borderId="3" xfId="0" applyFont="1" applyFill="1" applyBorder="1" applyAlignment="1">
      <alignment horizontal="center" vertical="center" wrapText="1"/>
    </xf>
    <xf numFmtId="0" fontId="0" fillId="0" borderId="32" xfId="0" applyFill="1" applyBorder="1"/>
    <xf numFmtId="0" fontId="1" fillId="0" borderId="33" xfId="0" applyFont="1" applyFill="1" applyBorder="1" applyAlignment="1">
      <alignment horizontal="center" vertical="center" wrapText="1"/>
    </xf>
    <xf numFmtId="0" fontId="0" fillId="0" borderId="34" xfId="0" applyFill="1" applyBorder="1"/>
    <xf numFmtId="0" fontId="0" fillId="0" borderId="1" xfId="0" applyFill="1" applyBorder="1"/>
    <xf numFmtId="9" fontId="1" fillId="4" borderId="25" xfId="0" applyNumberFormat="1" applyFont="1" applyFill="1" applyBorder="1" applyAlignment="1">
      <alignment horizontal="center" vertical="center" wrapText="1"/>
    </xf>
    <xf numFmtId="0" fontId="0" fillId="0" borderId="35" xfId="0" applyFill="1" applyBorder="1"/>
    <xf numFmtId="0" fontId="0" fillId="0" borderId="15" xfId="0" applyFill="1" applyBorder="1"/>
    <xf numFmtId="0" fontId="1" fillId="0" borderId="36" xfId="0" applyFont="1" applyFill="1" applyBorder="1" applyAlignment="1">
      <alignment horizontal="center" vertical="center" wrapText="1"/>
    </xf>
    <xf numFmtId="0" fontId="0" fillId="0" borderId="37" xfId="0" applyFill="1" applyBorder="1"/>
    <xf numFmtId="0" fontId="0" fillId="0" borderId="24" xfId="0" applyFill="1" applyBorder="1"/>
    <xf numFmtId="9" fontId="1" fillId="0" borderId="25" xfId="0" applyNumberFormat="1" applyFont="1" applyFill="1" applyBorder="1" applyAlignment="1">
      <alignment horizontal="center" vertical="center" wrapText="1"/>
    </xf>
  </cellXfs>
  <cellStyles count="1">
    <cellStyle name="Обычный" xfId="0" builtinId="0"/>
  </cellStyles>
  <dxfs count="8">
    <dxf>
      <numFmt numFmtId="0" formatCode="General"/>
      <fill>
        <patternFill patternType="solid">
          <fgColor rgb="FFE06666"/>
          <bgColor rgb="FFE06666"/>
        </patternFill>
      </fill>
    </dxf>
    <dxf>
      <numFmt numFmtId="0" formatCode="General"/>
      <fill>
        <patternFill patternType="solid">
          <fgColor rgb="FFE06666"/>
          <bgColor rgb="FFE06666"/>
        </patternFill>
      </fill>
    </dxf>
    <dxf>
      <numFmt numFmtId="0" formatCode="General"/>
      <fill>
        <patternFill patternType="solid">
          <fgColor rgb="FFE06666"/>
          <bgColor rgb="FFE06666"/>
        </patternFill>
      </fill>
    </dxf>
    <dxf>
      <numFmt numFmtId="0" formatCode="General"/>
      <fill>
        <patternFill patternType="solid">
          <fgColor rgb="FFE06666"/>
          <bgColor rgb="FFE06666"/>
        </patternFill>
      </fill>
    </dxf>
    <dxf>
      <numFmt numFmtId="0" formatCode="General"/>
      <fill>
        <patternFill patternType="solid">
          <fgColor rgb="FFE06666"/>
          <bgColor rgb="FFE06666"/>
        </patternFill>
      </fill>
    </dxf>
    <dxf>
      <numFmt numFmtId="0" formatCode="General"/>
      <fill>
        <patternFill patternType="solid">
          <fgColor rgb="FFE06666"/>
          <bgColor rgb="FFE06666"/>
        </patternFill>
      </fill>
    </dxf>
    <dxf>
      <numFmt numFmtId="0" formatCode="General"/>
      <fill>
        <patternFill patternType="solid">
          <fgColor rgb="FFE06666"/>
          <bgColor rgb="FFE06666"/>
        </patternFill>
      </fill>
    </dxf>
    <dxf>
      <font>
        <sz val="10"/>
        <color rgb="FFFFFFFF"/>
        <name val="Calibri"/>
        <scheme val="none"/>
      </font>
      <numFmt numFmtId="0" formatCode="General"/>
      <fill>
        <patternFill patternType="solid">
          <fgColor rgb="FF000000"/>
          <bgColor rgb="FF00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0000"/>
    <pageSetUpPr fitToPage="1"/>
  </sheetPr>
  <dimension ref="A1:Z107"/>
  <sheetViews>
    <sheetView tabSelected="1" workbookViewId="0">
      <pane xSplit="10" ySplit="7" topLeftCell="T12" activePane="bottomRight" state="frozen"/>
      <selection pane="topRight"/>
      <selection pane="bottomLeft"/>
      <selection pane="bottomRight" activeCell="T15" sqref="T15"/>
    </sheetView>
  </sheetViews>
  <sheetFormatPr defaultColWidth="14.42578125" defaultRowHeight="15" customHeight="1" x14ac:dyDescent="0.25"/>
  <cols>
    <col min="1" max="1" width="4.28515625" customWidth="1"/>
    <col min="2" max="2" width="13.140625" customWidth="1"/>
    <col min="3" max="3" width="27.140625" customWidth="1"/>
    <col min="4" max="4" width="11.5703125" hidden="1" customWidth="1"/>
    <col min="5" max="5" width="22.28515625" hidden="1" customWidth="1"/>
    <col min="6" max="6" width="18" customWidth="1"/>
    <col min="7" max="7" width="23.140625" customWidth="1"/>
    <col min="8" max="9" width="11.140625" customWidth="1"/>
    <col min="10" max="10" width="13.85546875" customWidth="1"/>
    <col min="11" max="11" width="12.42578125" customWidth="1"/>
    <col min="12" max="12" width="27.42578125" customWidth="1"/>
    <col min="13" max="14" width="12.42578125" customWidth="1"/>
    <col min="15" max="15" width="14.85546875" customWidth="1"/>
    <col min="16" max="16" width="16" customWidth="1"/>
    <col min="17" max="19" width="16.7109375" customWidth="1"/>
    <col min="20" max="21" width="15.140625" customWidth="1"/>
    <col min="22" max="23" width="19.28515625" customWidth="1"/>
    <col min="24" max="26" width="8.7109375" customWidth="1"/>
  </cols>
  <sheetData>
    <row r="1" spans="1:26" ht="42.75" customHeight="1" x14ac:dyDescent="0.25">
      <c r="A1" s="91" t="s">
        <v>0</v>
      </c>
      <c r="B1" s="92"/>
      <c r="C1" s="92"/>
      <c r="D1" s="92"/>
      <c r="E1" s="92"/>
      <c r="F1" s="92"/>
      <c r="G1" s="92"/>
      <c r="H1" s="92"/>
      <c r="I1" s="92"/>
      <c r="J1" s="92"/>
      <c r="K1" s="1"/>
      <c r="L1" s="1"/>
      <c r="M1" s="1"/>
      <c r="N1" s="1"/>
      <c r="O1" s="1"/>
      <c r="P1" s="1"/>
      <c r="Q1" s="1"/>
      <c r="R1" s="2"/>
      <c r="S1" s="2"/>
      <c r="T1" s="3" t="s">
        <v>1</v>
      </c>
      <c r="U1" s="4" t="s">
        <v>1</v>
      </c>
      <c r="V1" s="2"/>
      <c r="W1" s="2"/>
      <c r="X1" s="2"/>
      <c r="Y1" s="2"/>
      <c r="Z1" s="2"/>
    </row>
    <row r="2" spans="1:26" x14ac:dyDescent="0.25">
      <c r="A2" s="1"/>
      <c r="B2" s="1"/>
      <c r="C2" s="1"/>
      <c r="D2" s="1"/>
      <c r="E2" s="1"/>
      <c r="F2" s="1"/>
      <c r="G2" s="1"/>
      <c r="H2" s="1"/>
      <c r="I2" s="1"/>
      <c r="J2" s="1"/>
      <c r="K2" s="1"/>
      <c r="L2" s="1"/>
      <c r="M2" s="1"/>
      <c r="N2" s="1"/>
      <c r="O2" s="1"/>
      <c r="P2" s="1"/>
      <c r="Q2" s="1"/>
      <c r="R2" s="2"/>
      <c r="S2" s="2"/>
      <c r="T2" s="2"/>
      <c r="U2" s="2"/>
      <c r="V2" s="2"/>
      <c r="W2" s="2"/>
      <c r="X2" s="2"/>
      <c r="Y2" s="2"/>
      <c r="Z2" s="2"/>
    </row>
    <row r="3" spans="1:26" x14ac:dyDescent="0.25">
      <c r="A3" s="95" t="s">
        <v>2</v>
      </c>
      <c r="B3" s="82" t="s">
        <v>3</v>
      </c>
      <c r="C3" s="82" t="s">
        <v>4</v>
      </c>
      <c r="D3" s="82" t="s">
        <v>5</v>
      </c>
      <c r="E3" s="82" t="s">
        <v>6</v>
      </c>
      <c r="F3" s="82" t="s">
        <v>7</v>
      </c>
      <c r="G3" s="82" t="s">
        <v>8</v>
      </c>
      <c r="H3" s="82" t="s">
        <v>9</v>
      </c>
      <c r="I3" s="82" t="s">
        <v>10</v>
      </c>
      <c r="J3" s="85" t="s">
        <v>11</v>
      </c>
      <c r="K3" s="87" t="s">
        <v>12</v>
      </c>
      <c r="L3" s="88"/>
      <c r="M3" s="89">
        <v>43160</v>
      </c>
      <c r="N3" s="90"/>
      <c r="O3" s="95" t="s">
        <v>13</v>
      </c>
      <c r="P3" s="104" t="s">
        <v>14</v>
      </c>
      <c r="Q3" s="98" t="s">
        <v>15</v>
      </c>
      <c r="R3" s="85" t="s">
        <v>16</v>
      </c>
      <c r="S3" s="99"/>
      <c r="T3" s="101" t="s">
        <v>17</v>
      </c>
      <c r="U3" s="99"/>
      <c r="V3" s="85" t="s">
        <v>18</v>
      </c>
      <c r="W3" s="103"/>
      <c r="X3" s="5"/>
      <c r="Y3" s="5"/>
      <c r="Z3" s="5"/>
    </row>
    <row r="4" spans="1:26" ht="57" customHeight="1" x14ac:dyDescent="0.25">
      <c r="A4" s="96"/>
      <c r="B4" s="83"/>
      <c r="C4" s="83"/>
      <c r="D4" s="83"/>
      <c r="E4" s="83"/>
      <c r="F4" s="83"/>
      <c r="G4" s="83"/>
      <c r="H4" s="83"/>
      <c r="I4" s="83"/>
      <c r="J4" s="86"/>
      <c r="K4" s="6" t="s">
        <v>19</v>
      </c>
      <c r="L4" s="7" t="s">
        <v>20</v>
      </c>
      <c r="M4" s="93" t="s">
        <v>21</v>
      </c>
      <c r="N4" s="94"/>
      <c r="O4" s="97"/>
      <c r="P4" s="84"/>
      <c r="Q4" s="84"/>
      <c r="R4" s="86"/>
      <c r="S4" s="100"/>
      <c r="T4" s="102"/>
      <c r="U4" s="100"/>
      <c r="V4" s="86"/>
      <c r="W4" s="94"/>
      <c r="X4" s="5"/>
      <c r="Y4" s="5"/>
      <c r="Z4" s="5"/>
    </row>
    <row r="5" spans="1:26" ht="42.75" customHeight="1" x14ac:dyDescent="0.25">
      <c r="A5" s="97"/>
      <c r="B5" s="84"/>
      <c r="C5" s="84"/>
      <c r="D5" s="84"/>
      <c r="E5" s="84"/>
      <c r="F5" s="84"/>
      <c r="G5" s="84"/>
      <c r="H5" s="84"/>
      <c r="I5" s="84"/>
      <c r="J5" s="9" t="s">
        <v>22</v>
      </c>
      <c r="K5" s="10" t="s">
        <v>23</v>
      </c>
      <c r="L5" s="11" t="s">
        <v>23</v>
      </c>
      <c r="M5" s="11" t="s">
        <v>23</v>
      </c>
      <c r="N5" s="12" t="s">
        <v>24</v>
      </c>
      <c r="O5" s="13" t="s">
        <v>23</v>
      </c>
      <c r="P5" s="14" t="s">
        <v>23</v>
      </c>
      <c r="Q5" s="14" t="s">
        <v>23</v>
      </c>
      <c r="R5" s="14" t="s">
        <v>23</v>
      </c>
      <c r="S5" s="14" t="s">
        <v>22</v>
      </c>
      <c r="T5" s="15" t="s">
        <v>23</v>
      </c>
      <c r="U5" s="14" t="s">
        <v>22</v>
      </c>
      <c r="V5" s="14" t="s">
        <v>25</v>
      </c>
      <c r="W5" s="16" t="s">
        <v>26</v>
      </c>
      <c r="X5" s="5"/>
      <c r="Y5" s="5"/>
      <c r="Z5" s="5"/>
    </row>
    <row r="6" spans="1:26" x14ac:dyDescent="0.25">
      <c r="A6" s="17">
        <v>1</v>
      </c>
      <c r="B6" s="18">
        <v>2</v>
      </c>
      <c r="C6" s="18">
        <v>3</v>
      </c>
      <c r="D6" s="18">
        <v>4</v>
      </c>
      <c r="E6" s="18">
        <v>5</v>
      </c>
      <c r="F6" s="18">
        <v>6</v>
      </c>
      <c r="G6" s="18">
        <v>7</v>
      </c>
      <c r="H6" s="18">
        <v>8</v>
      </c>
      <c r="I6" s="18">
        <v>9</v>
      </c>
      <c r="J6" s="8">
        <v>10</v>
      </c>
      <c r="K6" s="17">
        <v>11</v>
      </c>
      <c r="L6" s="18">
        <v>12</v>
      </c>
      <c r="M6" s="18">
        <v>13</v>
      </c>
      <c r="N6" s="19">
        <v>14</v>
      </c>
      <c r="O6" s="20">
        <v>15</v>
      </c>
      <c r="P6" s="7">
        <v>16</v>
      </c>
      <c r="Q6" s="7">
        <v>17</v>
      </c>
      <c r="R6" s="7">
        <v>18</v>
      </c>
      <c r="S6" s="7">
        <v>19</v>
      </c>
      <c r="T6" s="7">
        <v>20</v>
      </c>
      <c r="U6" s="7">
        <v>21</v>
      </c>
      <c r="V6" s="7">
        <v>22</v>
      </c>
      <c r="W6" s="21">
        <v>23</v>
      </c>
      <c r="X6" s="5"/>
      <c r="Y6" s="5"/>
      <c r="Z6" s="5"/>
    </row>
    <row r="7" spans="1:26" ht="1.5" customHeight="1" x14ac:dyDescent="0.25">
      <c r="A7" s="22"/>
      <c r="B7" s="23"/>
      <c r="C7" s="23"/>
      <c r="D7" s="23"/>
      <c r="E7" s="23"/>
      <c r="F7" s="23"/>
      <c r="G7" s="23"/>
      <c r="H7" s="23"/>
      <c r="I7" s="23"/>
      <c r="J7" s="24"/>
      <c r="K7" s="22"/>
      <c r="L7" s="23"/>
      <c r="M7" s="23"/>
      <c r="N7" s="25"/>
      <c r="O7" s="26"/>
      <c r="P7" s="23"/>
      <c r="Q7" s="27" t="s">
        <v>27</v>
      </c>
      <c r="R7" s="27" t="s">
        <v>28</v>
      </c>
      <c r="S7" s="27" t="s">
        <v>29</v>
      </c>
      <c r="T7" s="27"/>
      <c r="U7" s="27" t="s">
        <v>30</v>
      </c>
      <c r="V7" s="27" t="s">
        <v>31</v>
      </c>
      <c r="W7" s="28" t="s">
        <v>32</v>
      </c>
      <c r="X7" s="29"/>
      <c r="Y7" s="29"/>
      <c r="Z7" s="29"/>
    </row>
    <row r="8" spans="1:26" ht="45" x14ac:dyDescent="0.25">
      <c r="A8" s="30">
        <v>1</v>
      </c>
      <c r="B8" s="31"/>
      <c r="C8" s="32" t="s">
        <v>33</v>
      </c>
      <c r="D8" s="32"/>
      <c r="E8" s="31"/>
      <c r="F8" s="32" t="s">
        <v>34</v>
      </c>
      <c r="G8" s="31" t="s">
        <v>35</v>
      </c>
      <c r="H8" s="31" t="s">
        <v>36</v>
      </c>
      <c r="I8" s="33" t="s">
        <v>35</v>
      </c>
      <c r="J8" s="34">
        <v>578.09</v>
      </c>
      <c r="K8" s="35">
        <v>120</v>
      </c>
      <c r="L8" s="36"/>
      <c r="M8" s="36"/>
      <c r="N8" s="37"/>
      <c r="O8" s="38"/>
      <c r="P8" s="36">
        <v>500</v>
      </c>
      <c r="Q8" s="79">
        <f t="shared" ref="Q8:Q13" si="0">P8/12</f>
        <v>41.666666666666664</v>
      </c>
      <c r="R8" s="79">
        <f t="shared" ref="R8:R12" si="1">IF(P8-O8-K8&lt;=0,0,IF(P8-O8-K87&gt;0,P8-O8-K8))</f>
        <v>380</v>
      </c>
      <c r="S8" s="33">
        <f t="shared" ref="S8:S13" si="2">R8*J8</f>
        <v>219674.2</v>
      </c>
      <c r="T8" s="36">
        <v>380</v>
      </c>
      <c r="U8" s="33">
        <f t="shared" ref="U8:U13" si="3">T8*J8</f>
        <v>219674.2</v>
      </c>
      <c r="V8" s="80">
        <f t="shared" ref="V8:W14" si="4">IFERROR(T8/R8,0)</f>
        <v>1</v>
      </c>
      <c r="W8" s="81">
        <f t="shared" si="4"/>
        <v>1</v>
      </c>
      <c r="X8" s="5"/>
      <c r="Y8" s="5"/>
      <c r="Z8" s="5"/>
    </row>
    <row r="9" spans="1:26" ht="45" x14ac:dyDescent="0.25">
      <c r="A9" s="30">
        <v>2</v>
      </c>
      <c r="B9" s="31"/>
      <c r="C9" s="32" t="s">
        <v>33</v>
      </c>
      <c r="D9" s="32"/>
      <c r="E9" s="31"/>
      <c r="F9" s="32" t="s">
        <v>37</v>
      </c>
      <c r="G9" s="31" t="s">
        <v>35</v>
      </c>
      <c r="H9" s="31" t="s">
        <v>38</v>
      </c>
      <c r="I9" s="33" t="s">
        <v>35</v>
      </c>
      <c r="J9" s="39">
        <v>1059.45</v>
      </c>
      <c r="K9" s="35"/>
      <c r="L9" s="36"/>
      <c r="M9" s="36"/>
      <c r="N9" s="37"/>
      <c r="O9" s="38"/>
      <c r="P9" s="36"/>
      <c r="Q9" s="79">
        <f t="shared" si="0"/>
        <v>0</v>
      </c>
      <c r="R9" s="79">
        <f t="shared" si="1"/>
        <v>0</v>
      </c>
      <c r="S9" s="33">
        <f t="shared" si="2"/>
        <v>0</v>
      </c>
      <c r="T9" s="36"/>
      <c r="U9" s="33">
        <f t="shared" si="3"/>
        <v>0</v>
      </c>
      <c r="V9" s="80">
        <f t="shared" si="4"/>
        <v>0</v>
      </c>
      <c r="W9" s="81">
        <f t="shared" si="4"/>
        <v>0</v>
      </c>
      <c r="X9" s="5"/>
      <c r="Y9" s="5"/>
      <c r="Z9" s="5"/>
    </row>
    <row r="10" spans="1:26" ht="45" x14ac:dyDescent="0.25">
      <c r="A10" s="30">
        <v>3</v>
      </c>
      <c r="B10" s="31"/>
      <c r="C10" s="32" t="s">
        <v>33</v>
      </c>
      <c r="D10" s="32"/>
      <c r="E10" s="31"/>
      <c r="F10" s="32" t="s">
        <v>37</v>
      </c>
      <c r="G10" s="31" t="s">
        <v>35</v>
      </c>
      <c r="H10" s="31" t="s">
        <v>39</v>
      </c>
      <c r="I10" s="33" t="s">
        <v>35</v>
      </c>
      <c r="J10" s="39">
        <v>753.38</v>
      </c>
      <c r="K10" s="35"/>
      <c r="L10" s="36"/>
      <c r="M10" s="36"/>
      <c r="N10" s="37"/>
      <c r="O10" s="38"/>
      <c r="P10" s="36"/>
      <c r="Q10" s="79">
        <f t="shared" si="0"/>
        <v>0</v>
      </c>
      <c r="R10" s="79">
        <f t="shared" si="1"/>
        <v>0</v>
      </c>
      <c r="S10" s="33">
        <f t="shared" si="2"/>
        <v>0</v>
      </c>
      <c r="T10" s="36"/>
      <c r="U10" s="33">
        <f t="shared" si="3"/>
        <v>0</v>
      </c>
      <c r="V10" s="80">
        <f t="shared" si="4"/>
        <v>0</v>
      </c>
      <c r="W10" s="81">
        <f t="shared" si="4"/>
        <v>0</v>
      </c>
      <c r="X10" s="5"/>
      <c r="Y10" s="5"/>
      <c r="Z10" s="5"/>
    </row>
    <row r="11" spans="1:26" ht="45" x14ac:dyDescent="0.25">
      <c r="A11" s="30">
        <v>4</v>
      </c>
      <c r="B11" s="31"/>
      <c r="C11" s="32" t="s">
        <v>33</v>
      </c>
      <c r="D11" s="32"/>
      <c r="E11" s="31"/>
      <c r="F11" s="32" t="s">
        <v>40</v>
      </c>
      <c r="G11" s="31" t="s">
        <v>35</v>
      </c>
      <c r="H11" s="31" t="s">
        <v>41</v>
      </c>
      <c r="I11" s="33" t="s">
        <v>35</v>
      </c>
      <c r="J11" s="39">
        <v>966.41</v>
      </c>
      <c r="K11" s="35">
        <v>0</v>
      </c>
      <c r="L11" s="36"/>
      <c r="M11" s="36"/>
      <c r="N11" s="37"/>
      <c r="O11" s="38">
        <v>2472</v>
      </c>
      <c r="P11" s="36">
        <v>4988</v>
      </c>
      <c r="Q11" s="79">
        <f t="shared" si="0"/>
        <v>415.66666666666669</v>
      </c>
      <c r="R11" s="79">
        <f t="shared" si="1"/>
        <v>2516</v>
      </c>
      <c r="S11" s="33">
        <f t="shared" si="2"/>
        <v>2431487.56</v>
      </c>
      <c r="T11" s="36">
        <v>2516</v>
      </c>
      <c r="U11" s="33">
        <f t="shared" si="3"/>
        <v>2431487.56</v>
      </c>
      <c r="V11" s="80">
        <f t="shared" si="4"/>
        <v>1</v>
      </c>
      <c r="W11" s="81">
        <f t="shared" si="4"/>
        <v>1</v>
      </c>
      <c r="X11" s="5"/>
      <c r="Y11" s="5"/>
      <c r="Z11" s="5"/>
    </row>
    <row r="12" spans="1:26" ht="45" x14ac:dyDescent="0.25">
      <c r="A12" s="30">
        <v>5</v>
      </c>
      <c r="B12" s="31"/>
      <c r="C12" s="32" t="s">
        <v>33</v>
      </c>
      <c r="D12" s="32"/>
      <c r="E12" s="31"/>
      <c r="F12" s="32" t="s">
        <v>40</v>
      </c>
      <c r="G12" s="31" t="s">
        <v>35</v>
      </c>
      <c r="H12" s="31" t="s">
        <v>42</v>
      </c>
      <c r="I12" s="33" t="s">
        <v>35</v>
      </c>
      <c r="J12" s="39">
        <v>419.81</v>
      </c>
      <c r="K12" s="35"/>
      <c r="L12" s="36"/>
      <c r="M12" s="36"/>
      <c r="N12" s="37"/>
      <c r="O12" s="38"/>
      <c r="P12" s="36"/>
      <c r="Q12" s="79">
        <f t="shared" si="0"/>
        <v>0</v>
      </c>
      <c r="R12" s="79">
        <f t="shared" si="1"/>
        <v>0</v>
      </c>
      <c r="S12" s="33">
        <f t="shared" si="2"/>
        <v>0</v>
      </c>
      <c r="T12" s="36"/>
      <c r="U12" s="33">
        <f t="shared" si="3"/>
        <v>0</v>
      </c>
      <c r="V12" s="80">
        <f t="shared" si="4"/>
        <v>0</v>
      </c>
      <c r="W12" s="81">
        <f t="shared" si="4"/>
        <v>0</v>
      </c>
      <c r="X12" s="5"/>
      <c r="Y12" s="5"/>
      <c r="Z12" s="5"/>
    </row>
    <row r="13" spans="1:26" ht="45" x14ac:dyDescent="0.25">
      <c r="A13" s="30">
        <v>6</v>
      </c>
      <c r="B13" s="31"/>
      <c r="C13" s="32" t="s">
        <v>33</v>
      </c>
      <c r="D13" s="32"/>
      <c r="E13" s="31"/>
      <c r="F13" s="32" t="s">
        <v>43</v>
      </c>
      <c r="G13" s="31" t="s">
        <v>35</v>
      </c>
      <c r="H13" s="31" t="s">
        <v>44</v>
      </c>
      <c r="I13" s="33" t="s">
        <v>35</v>
      </c>
      <c r="J13" s="39">
        <v>523.34</v>
      </c>
      <c r="K13" s="35">
        <v>197</v>
      </c>
      <c r="L13" s="36"/>
      <c r="M13" s="36"/>
      <c r="N13" s="37"/>
      <c r="O13" s="38">
        <v>186</v>
      </c>
      <c r="P13" s="36">
        <v>419</v>
      </c>
      <c r="Q13" s="79">
        <f t="shared" si="0"/>
        <v>34.916666666666664</v>
      </c>
      <c r="R13" s="79">
        <f>IF(P13-O13-K13&lt;=0,0,IF(P13-O13-K92&gt;0,P13-O13-K13))</f>
        <v>36</v>
      </c>
      <c r="S13" s="33">
        <f t="shared" si="2"/>
        <v>18840.240000000002</v>
      </c>
      <c r="T13" s="36">
        <v>36</v>
      </c>
      <c r="U13" s="33">
        <f t="shared" si="3"/>
        <v>18840.240000000002</v>
      </c>
      <c r="V13" s="80">
        <f t="shared" si="4"/>
        <v>1</v>
      </c>
      <c r="W13" s="81">
        <f t="shared" si="4"/>
        <v>1</v>
      </c>
      <c r="X13" s="5"/>
      <c r="Y13" s="5"/>
      <c r="Z13" s="5"/>
    </row>
    <row r="14" spans="1:26" ht="15.75" customHeight="1" x14ac:dyDescent="0.25">
      <c r="A14" s="40"/>
      <c r="B14" s="41"/>
      <c r="C14" s="42"/>
      <c r="D14" s="42"/>
      <c r="E14" s="42"/>
      <c r="F14" s="43" t="s">
        <v>45</v>
      </c>
      <c r="G14" s="42"/>
      <c r="H14" s="42"/>
      <c r="I14" s="42"/>
      <c r="J14" s="44"/>
      <c r="K14" s="45">
        <f>SUM(K8:K13)</f>
        <v>317</v>
      </c>
      <c r="L14" s="46">
        <f>SUM(L8:L13)</f>
        <v>0</v>
      </c>
      <c r="M14" s="46">
        <f>SUM(M8:M13)</f>
        <v>0</v>
      </c>
      <c r="N14" s="47"/>
      <c r="O14" s="48">
        <f>SUM(O8:O13)</f>
        <v>2658</v>
      </c>
      <c r="P14" s="46">
        <f>SUM(P8:P13)</f>
        <v>5907</v>
      </c>
      <c r="Q14" s="46"/>
      <c r="R14" s="46">
        <f>SUM(R8:R13)</f>
        <v>2932</v>
      </c>
      <c r="S14" s="49">
        <f>SUM(S8:S13)</f>
        <v>2670002.0000000005</v>
      </c>
      <c r="T14" s="46">
        <f>SUM(T8:T13)</f>
        <v>2932</v>
      </c>
      <c r="U14" s="49">
        <f>SUM(U8:U13)</f>
        <v>2670002.0000000005</v>
      </c>
      <c r="V14" s="50">
        <f t="shared" si="4"/>
        <v>1</v>
      </c>
      <c r="W14" s="51">
        <f t="shared" si="4"/>
        <v>1</v>
      </c>
      <c r="X14" s="52"/>
      <c r="Y14" s="52"/>
      <c r="Z14" s="52"/>
    </row>
    <row r="15" spans="1:26" ht="15.75" customHeight="1" x14ac:dyDescent="0.25">
      <c r="A15" s="53"/>
      <c r="B15" s="54"/>
      <c r="C15" s="55"/>
      <c r="D15" s="55"/>
      <c r="E15" s="55"/>
      <c r="F15" s="56" t="s">
        <v>46</v>
      </c>
      <c r="G15" s="55"/>
      <c r="H15" s="55"/>
      <c r="I15" s="55"/>
      <c r="J15" s="57"/>
      <c r="K15" s="58"/>
      <c r="L15" s="59"/>
      <c r="M15" s="59"/>
      <c r="N15" s="60"/>
      <c r="O15" s="61"/>
      <c r="P15" s="59"/>
      <c r="Q15" s="59"/>
      <c r="R15" s="59"/>
      <c r="S15" s="59"/>
      <c r="T15" s="59"/>
      <c r="U15" s="62">
        <v>2670200</v>
      </c>
      <c r="V15" s="63"/>
      <c r="W15" s="64"/>
      <c r="X15" s="52"/>
      <c r="Y15" s="52"/>
      <c r="Z15" s="52"/>
    </row>
    <row r="16" spans="1:26" ht="15.75" customHeight="1" x14ac:dyDescent="0.25">
      <c r="A16" s="65"/>
      <c r="B16" s="66"/>
      <c r="C16" s="67"/>
      <c r="D16" s="67"/>
      <c r="E16" s="68"/>
      <c r="F16" s="69" t="s">
        <v>47</v>
      </c>
      <c r="G16" s="67"/>
      <c r="H16" s="67"/>
      <c r="I16" s="67"/>
      <c r="J16" s="70"/>
      <c r="K16" s="71"/>
      <c r="L16" s="72"/>
      <c r="M16" s="72"/>
      <c r="N16" s="73"/>
      <c r="O16" s="74"/>
      <c r="P16" s="72"/>
      <c r="Q16" s="72"/>
      <c r="R16" s="72"/>
      <c r="S16" s="72"/>
      <c r="T16" s="72"/>
      <c r="U16" s="75">
        <f>U15-U14</f>
        <v>197.99999999953434</v>
      </c>
      <c r="V16" s="76"/>
      <c r="W16" s="77"/>
      <c r="X16" s="52"/>
      <c r="Y16" s="52"/>
      <c r="Z16" s="52"/>
    </row>
    <row r="17" spans="1:26" x14ac:dyDescent="0.25">
      <c r="A17" s="5"/>
      <c r="B17" s="5"/>
      <c r="C17" s="5"/>
      <c r="D17" s="5"/>
      <c r="E17" s="5"/>
      <c r="F17" s="2"/>
      <c r="G17" s="2"/>
      <c r="H17" s="2"/>
      <c r="I17" s="2"/>
      <c r="J17" s="2"/>
      <c r="K17" s="2"/>
      <c r="L17" s="2"/>
      <c r="M17" s="2"/>
      <c r="N17" s="2"/>
      <c r="O17" s="2"/>
      <c r="P17" s="2"/>
      <c r="Q17" s="2"/>
      <c r="R17" s="2"/>
      <c r="S17" s="2"/>
      <c r="T17" s="2"/>
      <c r="U17" s="2"/>
      <c r="V17" s="2"/>
      <c r="W17" s="2"/>
      <c r="X17" s="2"/>
      <c r="Y17" s="2"/>
      <c r="Z17" s="2"/>
    </row>
    <row r="18" spans="1:26" x14ac:dyDescent="0.25">
      <c r="A18" s="78"/>
      <c r="B18" s="78"/>
      <c r="C18" s="78"/>
      <c r="D18" s="78"/>
      <c r="E18" s="78"/>
      <c r="F18" s="78"/>
      <c r="G18" s="78"/>
      <c r="H18" s="78"/>
      <c r="I18" s="78"/>
      <c r="J18" s="78"/>
      <c r="K18" s="78"/>
      <c r="L18" s="78"/>
      <c r="M18" s="78"/>
      <c r="N18" s="78"/>
      <c r="O18" s="78"/>
      <c r="P18" s="78"/>
      <c r="Q18" s="78"/>
      <c r="R18" s="78"/>
      <c r="S18" s="78"/>
      <c r="T18" s="78"/>
      <c r="U18" s="78"/>
      <c r="V18" s="78"/>
      <c r="W18" s="78"/>
      <c r="X18" s="2"/>
      <c r="Y18" s="2"/>
      <c r="Z18" s="2"/>
    </row>
    <row r="19" spans="1:26" x14ac:dyDescent="0.25">
      <c r="A19" s="78"/>
      <c r="B19" s="78"/>
      <c r="C19" s="78"/>
      <c r="D19" s="78"/>
      <c r="E19" s="78"/>
      <c r="F19" s="78"/>
      <c r="G19" s="78"/>
      <c r="H19" s="78"/>
      <c r="I19" s="78"/>
      <c r="J19" s="78"/>
      <c r="K19" s="78"/>
      <c r="L19" s="78"/>
      <c r="M19" s="78"/>
      <c r="N19" s="78"/>
      <c r="O19" s="78"/>
      <c r="P19" s="78"/>
      <c r="Q19" s="78"/>
      <c r="R19" s="78"/>
      <c r="S19" s="78"/>
      <c r="T19" s="78"/>
      <c r="U19" s="78"/>
      <c r="V19" s="78"/>
      <c r="W19" s="78"/>
      <c r="X19" s="2"/>
      <c r="Y19" s="2"/>
      <c r="Z19" s="2"/>
    </row>
    <row r="20" spans="1:26" x14ac:dyDescent="0.25">
      <c r="A20" s="78"/>
      <c r="B20" s="78"/>
      <c r="C20" s="78"/>
      <c r="D20" s="78"/>
      <c r="E20" s="78"/>
      <c r="F20" s="78"/>
      <c r="G20" s="78"/>
      <c r="H20" s="78"/>
      <c r="I20" s="78"/>
      <c r="J20" s="78"/>
      <c r="K20" s="78"/>
      <c r="L20" s="78"/>
      <c r="M20" s="78"/>
      <c r="N20" s="78"/>
      <c r="O20" s="78"/>
      <c r="P20" s="78"/>
      <c r="Q20" s="78"/>
      <c r="R20" s="78"/>
      <c r="S20" s="78"/>
      <c r="T20" s="78"/>
      <c r="U20" s="78"/>
      <c r="V20" s="78"/>
      <c r="W20" s="78"/>
      <c r="X20" s="2"/>
      <c r="Y20" s="2"/>
      <c r="Z20" s="2"/>
    </row>
    <row r="21" spans="1:26" x14ac:dyDescent="0.25">
      <c r="A21" s="78"/>
      <c r="B21" s="78"/>
      <c r="C21" s="78"/>
      <c r="D21" s="78"/>
      <c r="E21" s="78"/>
      <c r="F21" s="78"/>
      <c r="G21" s="78"/>
      <c r="H21" s="78"/>
      <c r="I21" s="78"/>
      <c r="J21" s="78"/>
      <c r="K21" s="78"/>
      <c r="L21" s="78"/>
      <c r="M21" s="78"/>
      <c r="N21" s="78"/>
      <c r="O21" s="78"/>
      <c r="P21" s="78"/>
      <c r="Q21" s="78"/>
      <c r="R21" s="78"/>
      <c r="S21" s="78"/>
      <c r="T21" s="78"/>
      <c r="U21" s="78"/>
      <c r="V21" s="78"/>
      <c r="W21" s="78"/>
      <c r="X21" s="2"/>
      <c r="Y21" s="2"/>
      <c r="Z21" s="2"/>
    </row>
    <row r="22" spans="1:26" x14ac:dyDescent="0.25">
      <c r="A22" s="78"/>
      <c r="B22" s="78"/>
      <c r="C22" s="78"/>
      <c r="D22" s="78"/>
      <c r="E22" s="78"/>
      <c r="F22" s="78"/>
      <c r="G22" s="78"/>
      <c r="H22" s="78"/>
      <c r="I22" s="78"/>
      <c r="J22" s="78"/>
      <c r="K22" s="78"/>
      <c r="L22" s="78"/>
      <c r="M22" s="78"/>
      <c r="N22" s="78"/>
      <c r="O22" s="78"/>
      <c r="P22" s="78"/>
      <c r="Q22" s="78"/>
      <c r="R22" s="78"/>
      <c r="S22" s="78"/>
      <c r="T22" s="78"/>
      <c r="U22" s="78"/>
      <c r="V22" s="78"/>
      <c r="W22" s="78"/>
      <c r="X22" s="2"/>
      <c r="Y22" s="2"/>
      <c r="Z22" s="2"/>
    </row>
    <row r="23" spans="1:26" x14ac:dyDescent="0.25">
      <c r="A23" s="78"/>
      <c r="B23" s="78"/>
      <c r="C23" s="78"/>
      <c r="D23" s="78"/>
      <c r="E23" s="78"/>
      <c r="F23" s="78"/>
      <c r="G23" s="78"/>
      <c r="H23" s="78"/>
      <c r="I23" s="78"/>
      <c r="J23" s="78"/>
      <c r="K23" s="78"/>
      <c r="L23" s="78"/>
      <c r="M23" s="78"/>
      <c r="N23" s="78"/>
      <c r="O23" s="78"/>
      <c r="P23" s="78"/>
      <c r="Q23" s="78"/>
      <c r="R23" s="78"/>
      <c r="S23" s="78"/>
      <c r="T23" s="78"/>
      <c r="U23" s="78"/>
      <c r="V23" s="78"/>
      <c r="W23" s="78"/>
      <c r="X23" s="2"/>
      <c r="Y23" s="2"/>
      <c r="Z23" s="2"/>
    </row>
    <row r="24" spans="1:26" x14ac:dyDescent="0.25">
      <c r="A24" s="78"/>
      <c r="B24" s="78"/>
      <c r="C24" s="78"/>
      <c r="D24" s="78"/>
      <c r="E24" s="78"/>
      <c r="F24" s="78"/>
      <c r="G24" s="78"/>
      <c r="H24" s="78"/>
      <c r="I24" s="78"/>
      <c r="J24" s="78"/>
      <c r="K24" s="78"/>
      <c r="L24" s="78"/>
      <c r="M24" s="78"/>
      <c r="N24" s="78"/>
      <c r="O24" s="78"/>
      <c r="P24" s="78"/>
      <c r="Q24" s="78"/>
      <c r="R24" s="78"/>
      <c r="S24" s="78"/>
      <c r="T24" s="78"/>
      <c r="U24" s="78"/>
      <c r="V24" s="78"/>
      <c r="W24" s="78"/>
      <c r="X24" s="2"/>
      <c r="Y24" s="2"/>
      <c r="Z24" s="2"/>
    </row>
    <row r="25" spans="1:26" x14ac:dyDescent="0.25">
      <c r="A25" s="78"/>
      <c r="B25" s="78"/>
      <c r="C25" s="78"/>
      <c r="D25" s="78"/>
      <c r="E25" s="78"/>
      <c r="F25" s="78"/>
      <c r="G25" s="78"/>
      <c r="H25" s="78"/>
      <c r="I25" s="78"/>
      <c r="J25" s="78"/>
      <c r="K25" s="78"/>
      <c r="L25" s="78"/>
      <c r="M25" s="78"/>
      <c r="N25" s="78"/>
      <c r="O25" s="78"/>
      <c r="P25" s="78"/>
      <c r="Q25" s="78"/>
      <c r="R25" s="78"/>
      <c r="S25" s="78"/>
      <c r="T25" s="78"/>
      <c r="U25" s="78"/>
      <c r="V25" s="78"/>
      <c r="W25" s="78"/>
      <c r="X25" s="2"/>
      <c r="Y25" s="2"/>
      <c r="Z25" s="2"/>
    </row>
    <row r="107" ht="15.75" customHeight="1" x14ac:dyDescent="0.25"/>
  </sheetData>
  <sheetProtection formatCells="0" formatColumns="0" formatRows="0" insertColumns="0" insertRows="0" insertHyperlinks="0" deleteColumns="0" deleteRows="0" sort="0" autoFilter="0" pivotTables="0"/>
  <autoFilter ref="A6:J107"/>
  <mergeCells count="20">
    <mergeCell ref="O3:O4"/>
    <mergeCell ref="Q3:Q4"/>
    <mergeCell ref="R3:S4"/>
    <mergeCell ref="T3:U4"/>
    <mergeCell ref="V3:W4"/>
    <mergeCell ref="P3:P4"/>
    <mergeCell ref="I3:I5"/>
    <mergeCell ref="J3:J4"/>
    <mergeCell ref="K3:L3"/>
    <mergeCell ref="M3:N3"/>
    <mergeCell ref="A1:J1"/>
    <mergeCell ref="H3:H5"/>
    <mergeCell ref="G3:G5"/>
    <mergeCell ref="M4:N4"/>
    <mergeCell ref="C3:C5"/>
    <mergeCell ref="B3:B5"/>
    <mergeCell ref="A3:A5"/>
    <mergeCell ref="D3:D5"/>
    <mergeCell ref="F3:F5"/>
    <mergeCell ref="E3:E5"/>
  </mergeCells>
  <phoneticPr fontId="0" type="noConversion"/>
  <conditionalFormatting sqref="U110">
    <cfRule type="cellIs" dxfId="7" priority="1" operator="lessThan">
      <formula>0</formula>
    </cfRule>
  </conditionalFormatting>
  <conditionalFormatting sqref="T106:T107">
    <cfRule type="cellIs" dxfId="6" priority="2" operator="greaterThan">
      <formula>R106:R109</formula>
    </cfRule>
  </conditionalFormatting>
  <conditionalFormatting sqref="T101:T105">
    <cfRule type="cellIs" dxfId="5" priority="3" operator="greaterThan">
      <formula>R101:R109</formula>
    </cfRule>
  </conditionalFormatting>
  <conditionalFormatting sqref="T96:T100">
    <cfRule type="cellIs" dxfId="4" priority="4" operator="greaterThan">
      <formula>R96:R109</formula>
    </cfRule>
  </conditionalFormatting>
  <conditionalFormatting sqref="T91:T95">
    <cfRule type="cellIs" dxfId="3" priority="5" operator="greaterThan">
      <formula>R91:R109</formula>
    </cfRule>
  </conditionalFormatting>
  <conditionalFormatting sqref="T81:T90">
    <cfRule type="cellIs" dxfId="2" priority="6" operator="greaterThan">
      <formula>R81:R124</formula>
    </cfRule>
  </conditionalFormatting>
  <conditionalFormatting sqref="T35:T80">
    <cfRule type="cellIs" dxfId="1" priority="7" operator="greaterThan">
      <formula>R35:R109</formula>
    </cfRule>
  </conditionalFormatting>
  <conditionalFormatting sqref="T8:T34">
    <cfRule type="cellIs" dxfId="0" priority="8" operator="greaterThan">
      <formula>R8:R107</formula>
    </cfRule>
  </conditionalFormatting>
  <pageMargins left="0.70866141732282995" right="0.70866141732282995" top="0.74803149606299002" bottom="0.74803149606299002" header="0" footer="0"/>
  <pageSetup paperSize="9" scale="38"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Заявка</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dc:creator>
  <cp:keywords/>
  <dc:description/>
  <cp:lastModifiedBy>Іра</cp:lastModifiedBy>
  <cp:lastPrinted>2018-03-22T14:26:01Z</cp:lastPrinted>
  <dcterms:created xsi:type="dcterms:W3CDTF">2018-03-15T08:54:53Z</dcterms:created>
  <dcterms:modified xsi:type="dcterms:W3CDTF">2018-03-23T08:19:20Z</dcterms:modified>
  <cp:category/>
</cp:coreProperties>
</file>